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5" i="2" l="1"/>
  <c r="H14" i="2"/>
  <c r="G15" i="2"/>
  <c r="E16" i="2"/>
  <c r="F16" i="2"/>
  <c r="G14" i="2"/>
  <c r="G16" i="2" l="1"/>
  <c r="E71" i="1"/>
  <c r="D8" i="1" l="1"/>
  <c r="E65" i="1" l="1"/>
  <c r="E68" i="1"/>
  <c r="E70" i="1"/>
  <c r="E69" i="1"/>
  <c r="E67" i="1"/>
  <c r="E66" i="1"/>
  <c r="E64" i="1"/>
  <c r="E63" i="1"/>
  <c r="D72" i="1"/>
  <c r="C72" i="1"/>
  <c r="E51" i="1"/>
  <c r="E41" i="1"/>
  <c r="E26" i="1"/>
  <c r="E27" i="1"/>
  <c r="E28" i="1"/>
  <c r="E29" i="1"/>
  <c r="E30" i="1"/>
  <c r="E31" i="1"/>
  <c r="E32" i="1"/>
  <c r="E33" i="1"/>
  <c r="E25" i="1"/>
  <c r="D34" i="1"/>
  <c r="D42" i="1" s="1"/>
  <c r="D43" i="1" s="1"/>
  <c r="C34" i="1"/>
  <c r="C42" i="1" s="1"/>
  <c r="C43" i="1" s="1"/>
  <c r="E18" i="1"/>
  <c r="E17" i="1"/>
  <c r="E16" i="1"/>
  <c r="D19" i="1"/>
  <c r="C19" i="1"/>
  <c r="E34" i="1" l="1"/>
  <c r="E42" i="1" s="1"/>
  <c r="E43" i="1" s="1"/>
  <c r="E72" i="1"/>
  <c r="E19" i="1"/>
  <c r="E52" i="1"/>
  <c r="E53" i="1"/>
  <c r="E54" i="1"/>
  <c r="C55" i="1"/>
  <c r="D55" i="1"/>
  <c r="E55" i="1" l="1"/>
</calcChain>
</file>

<file path=xl/sharedStrings.xml><?xml version="1.0" encoding="utf-8"?>
<sst xmlns="http://schemas.openxmlformats.org/spreadsheetml/2006/main" count="68" uniqueCount="39">
  <si>
    <t>المجموع</t>
  </si>
  <si>
    <t>41 سنة فما فوق</t>
  </si>
  <si>
    <t>ما بين 36 و40 سنة</t>
  </si>
  <si>
    <t>ما بين 31 و35 سنة</t>
  </si>
  <si>
    <t>ما بين 26 و30 سنة</t>
  </si>
  <si>
    <t>ما بين 21 و25 سنة</t>
  </si>
  <si>
    <t>ما بين 16 و20 سنة</t>
  </si>
  <si>
    <t>ما بين 11 و 15 سنة</t>
  </si>
  <si>
    <t>ما بين 6 و10 سنوات</t>
  </si>
  <si>
    <t>5 سنوات وأقل</t>
  </si>
  <si>
    <t>ذكور</t>
  </si>
  <si>
    <t>إناث</t>
  </si>
  <si>
    <t>توزيع الموظفين حسب شرائح الأقدمية</t>
  </si>
  <si>
    <t>مصالح مركزية</t>
  </si>
  <si>
    <t>مطلق(ة)</t>
  </si>
  <si>
    <t>متزوج(ة)</t>
  </si>
  <si>
    <t>عازب(ة)</t>
  </si>
  <si>
    <t>أرمل(ة)</t>
  </si>
  <si>
    <t>توزيع الموظفين حسب الحالة العائلية</t>
  </si>
  <si>
    <t>توزيع الموظفين حسب الجهات</t>
  </si>
  <si>
    <t>أكثر من 60 سنة</t>
  </si>
  <si>
    <t>ما بين 56 و60 سنة</t>
  </si>
  <si>
    <t>ما بين 51 و55 سنة</t>
  </si>
  <si>
    <t>ما بين 46 و50 سنة</t>
  </si>
  <si>
    <t>ما بين 41 و45 سنة</t>
  </si>
  <si>
    <t>25 سنة وأقل</t>
  </si>
  <si>
    <t>توزيع الموظفين حسب فئات الأعمار</t>
  </si>
  <si>
    <t xml:space="preserve"> </t>
  </si>
  <si>
    <t>التنفيذ</t>
  </si>
  <si>
    <t>الإشراف</t>
  </si>
  <si>
    <t>التأطير</t>
  </si>
  <si>
    <t>توزيع الموظفين حسب مستوى التأهيل</t>
  </si>
  <si>
    <t xml:space="preserve"> نسبة تأنيث مناصب المسؤولية</t>
  </si>
  <si>
    <r>
      <t xml:space="preserve">نسبة التأنيث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</si>
  <si>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عدد الموظفات  </t>
    </r>
    <r>
      <rPr>
        <b/>
        <sz val="11"/>
        <color rgb="FF000000"/>
        <rFont val="Calibri"/>
        <family val="2"/>
        <scheme val="minor"/>
      </rPr>
      <t/>
    </r>
  </si>
  <si>
    <r>
      <t xml:space="preserve">عدد الموظفين  </t>
    </r>
    <r>
      <rPr>
        <b/>
        <sz val="11"/>
        <color rgb="FF000000"/>
        <rFont val="Calibri"/>
        <family val="2"/>
        <scheme val="minor"/>
      </rPr>
      <t/>
    </r>
  </si>
  <si>
    <t>   مؤشرات</t>
  </si>
  <si>
    <t>الوزارة المنتدبة المكلفة  بالماء</t>
  </si>
  <si>
    <t>مصالح جهوية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</si>
</sst>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0"/>
      <name val="Times New Roman"/>
      <family val="1"/>
    </font>
    <font>
      <sz val="20"/>
      <name val="Calibri"/>
      <family val="2"/>
      <scheme val="minor"/>
    </font>
    <font>
      <b/>
      <sz val="2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2" borderId="1" xfId="0" applyNumberFormat="1" applyFont="1" applyFill="1" applyBorder="1"/>
    <xf numFmtId="0" fontId="3" fillId="3" borderId="0" xfId="0" applyFont="1" applyFill="1" applyBorder="1" applyAlignment="1">
      <alignment horizontal="right" readingOrder="2"/>
    </xf>
    <xf numFmtId="3" fontId="4" fillId="4" borderId="0" xfId="0" applyNumberFormat="1" applyFont="1" applyFill="1"/>
    <xf numFmtId="3" fontId="4" fillId="5" borderId="0" xfId="0" applyNumberFormat="1" applyFont="1" applyFill="1"/>
    <xf numFmtId="3" fontId="4" fillId="6" borderId="0" xfId="0" applyNumberFormat="1" applyFont="1" applyFill="1"/>
    <xf numFmtId="0" fontId="3" fillId="7" borderId="0" xfId="0" applyFont="1" applyFill="1" applyBorder="1" applyAlignment="1">
      <alignment horizontal="right" readingOrder="2"/>
    </xf>
    <xf numFmtId="0" fontId="3" fillId="8" borderId="2" xfId="0" applyFont="1" applyFill="1" applyBorder="1"/>
    <xf numFmtId="0" fontId="3" fillId="9" borderId="2" xfId="0" applyFont="1" applyFill="1" applyBorder="1"/>
    <xf numFmtId="0" fontId="3" fillId="10" borderId="2" xfId="0" applyFont="1" applyFill="1" applyBorder="1"/>
    <xf numFmtId="3" fontId="2" fillId="2" borderId="0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Border="1"/>
    <xf numFmtId="0" fontId="0" fillId="7" borderId="0" xfId="0" applyFill="1"/>
    <xf numFmtId="0" fontId="2" fillId="2" borderId="1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center"/>
    </xf>
    <xf numFmtId="3" fontId="0" fillId="0" borderId="0" xfId="0" applyNumberFormat="1"/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 horizontal="right" vertical="center" readingOrder="2"/>
    </xf>
    <xf numFmtId="0" fontId="0" fillId="0" borderId="0" xfId="0" applyBorder="1" applyAlignment="1"/>
    <xf numFmtId="0" fontId="3" fillId="4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6" fillId="7" borderId="0" xfId="0" applyNumberFormat="1" applyFont="1" applyFill="1" applyBorder="1" applyAlignment="1">
      <alignment horizontal="right" vertical="center" readingOrder="2"/>
    </xf>
    <xf numFmtId="10" fontId="0" fillId="0" borderId="0" xfId="0" applyNumberFormat="1" applyBorder="1" applyAlignment="1"/>
    <xf numFmtId="10" fontId="7" fillId="7" borderId="0" xfId="0" applyNumberFormat="1" applyFont="1" applyFill="1" applyBorder="1" applyAlignment="1">
      <alignment horizontal="right" vertical="center" readingOrder="2"/>
    </xf>
    <xf numFmtId="10" fontId="1" fillId="0" borderId="0" xfId="0" applyNumberFormat="1" applyFont="1" applyBorder="1" applyAlignment="1"/>
    <xf numFmtId="0" fontId="12" fillId="4" borderId="5" xfId="0" applyFont="1" applyFill="1" applyBorder="1" applyAlignment="1">
      <alignment horizontal="center" vertical="center" readingOrder="2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/>
    <xf numFmtId="0" fontId="6" fillId="7" borderId="0" xfId="0" applyFont="1" applyFill="1" applyBorder="1" applyAlignment="1">
      <alignment horizontal="right" vertical="center" readingOrder="2"/>
    </xf>
    <xf numFmtId="0" fontId="0" fillId="11" borderId="0" xfId="0" applyFill="1"/>
    <xf numFmtId="0" fontId="0" fillId="11" borderId="0" xfId="0" applyFill="1" applyBorder="1"/>
    <xf numFmtId="0" fontId="5" fillId="3" borderId="0" xfId="0" applyFont="1" applyFill="1" applyAlignment="1"/>
    <xf numFmtId="2" fontId="0" fillId="0" borderId="0" xfId="0" applyNumberFormat="1"/>
    <xf numFmtId="0" fontId="14" fillId="7" borderId="0" xfId="0" applyFont="1" applyFill="1" applyBorder="1" applyAlignment="1">
      <alignment horizontal="right" readingOrder="2"/>
    </xf>
    <xf numFmtId="0" fontId="13" fillId="7" borderId="0" xfId="0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مستوى التأهيل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Feuil1!$C$15</c:f>
              <c:strCache>
                <c:ptCount val="1"/>
                <c:pt idx="0">
                  <c:v>إناث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A-4301-AF65-B44700B1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A-4301-AF65-B44700B1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CA-4301-AF65-B44700B1F52A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Feuil1!$B$16:$B$18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Feuil1!$C$16:$C$18</c:f>
              <c:numCache>
                <c:formatCode>#,##0</c:formatCode>
                <c:ptCount val="3"/>
                <c:pt idx="0">
                  <c:v>401</c:v>
                </c:pt>
                <c:pt idx="1">
                  <c:v>153</c:v>
                </c:pt>
                <c:pt idx="2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6-48F9-B31B-A2334AFBAC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25218722659671"/>
          <c:y val="0.20425511515274641"/>
          <c:w val="0.70901181102362265"/>
          <c:h val="0.66779910229836292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Feuil1!$B$25:$B$33</c:f>
              <c:strCache>
                <c:ptCount val="9"/>
                <c:pt idx="0">
                  <c:v>25 سنة وأقل</c:v>
                </c:pt>
                <c:pt idx="1">
                  <c:v>ما بين 26 و30 سنة</c:v>
                </c:pt>
                <c:pt idx="2">
                  <c:v>ما بين 31 و35 سنة</c:v>
                </c:pt>
                <c:pt idx="3">
                  <c:v>ما بين 36 و40 سنة</c:v>
                </c:pt>
                <c:pt idx="4">
                  <c:v>ما بين 41 و45 سنة</c:v>
                </c:pt>
                <c:pt idx="5">
                  <c:v>ما بين 46 و50 سنة</c:v>
                </c:pt>
                <c:pt idx="6">
                  <c:v>ما بين 51 و55 سنة</c:v>
                </c:pt>
                <c:pt idx="7">
                  <c:v>ما بين 56 و60 سنة</c:v>
                </c:pt>
                <c:pt idx="8">
                  <c:v>أكثر من 60 سنة</c:v>
                </c:pt>
              </c:strCache>
            </c:strRef>
          </c:cat>
          <c:val>
            <c:numRef>
              <c:f>Feuil1!$C$25:$C$33</c:f>
              <c:numCache>
                <c:formatCode>#,##0</c:formatCode>
                <c:ptCount val="9"/>
                <c:pt idx="0">
                  <c:v>52</c:v>
                </c:pt>
                <c:pt idx="1">
                  <c:v>65</c:v>
                </c:pt>
                <c:pt idx="2">
                  <c:v>50</c:v>
                </c:pt>
                <c:pt idx="3">
                  <c:v>54</c:v>
                </c:pt>
                <c:pt idx="4">
                  <c:v>53</c:v>
                </c:pt>
                <c:pt idx="5">
                  <c:v>105</c:v>
                </c:pt>
                <c:pt idx="6">
                  <c:v>113</c:v>
                </c:pt>
                <c:pt idx="7">
                  <c:v>97</c:v>
                </c:pt>
                <c:pt idx="8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1-418B-9068-4493EFF4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65591552"/>
        <c:axId val="66917504"/>
        <c:axId val="0"/>
      </c:bar3DChart>
      <c:catAx>
        <c:axId val="6559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917504"/>
        <c:crosses val="autoZero"/>
        <c:auto val="1"/>
        <c:lblAlgn val="ctr"/>
        <c:lblOffset val="100"/>
        <c:noMultiLvlLbl val="0"/>
      </c:catAx>
      <c:valAx>
        <c:axId val="6691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9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D4F-488A-B73E-07D6364712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4F-488A-B73E-07D63647125F}"/>
              </c:ext>
            </c:extLst>
          </c:dPt>
          <c:dLbls>
            <c:delete val="1"/>
          </c:dLbls>
          <c:cat>
            <c:strRef>
              <c:f>Feuil1!$B$6:$B$7</c:f>
              <c:strCache>
                <c:ptCount val="2"/>
                <c:pt idx="0">
                  <c:v>عدد الموظفين  </c:v>
                </c:pt>
                <c:pt idx="1">
                  <c:v>عدد الموظفات  </c:v>
                </c:pt>
              </c:strCache>
            </c:strRef>
          </c:cat>
          <c:val>
            <c:numRef>
              <c:f>Feuil1!$D$6:$D$7</c:f>
              <c:numCache>
                <c:formatCode>General</c:formatCode>
                <c:ptCount val="2"/>
                <c:pt idx="0">
                  <c:v>2466</c:v>
                </c:pt>
                <c:pt idx="1">
                  <c:v>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EE-408E-AAA2-AB205305E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80081280"/>
        <c:axId val="800828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55EE-408E-AAA2-AB205305E8EB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55EE-408E-AAA2-AB205305E8EB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Feuil1!$B$6:$B$7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5EE-408E-AAA2-AB205305E8E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5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D4F-488A-B73E-07D63647125F}"/>
                    </c:ext>
                  </c:extLst>
                </c:dPt>
                <c:dPt>
                  <c:idx val="1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D4F-488A-B73E-07D63647125F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Feuil1!$E$6:$E$7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E-408E-AAA2-AB205305E8EB}"/>
                  </c:ext>
                </c:extLst>
              </c15:ser>
            </c15:filteredBarSeries>
          </c:ext>
        </c:extLst>
      </c:barChart>
      <c:catAx>
        <c:axId val="800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082816"/>
        <c:crosses val="autoZero"/>
        <c:auto val="1"/>
        <c:lblAlgn val="ctr"/>
        <c:lblOffset val="100"/>
        <c:noMultiLvlLbl val="0"/>
      </c:catAx>
      <c:valAx>
        <c:axId val="80082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08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Feuil1!$B$51:$B$54</c:f>
              <c:strCache>
                <c:ptCount val="4"/>
                <c:pt idx="0">
                  <c:v>أرمل(ة)</c:v>
                </c:pt>
                <c:pt idx="1">
                  <c:v>عازب(ة)</c:v>
                </c:pt>
                <c:pt idx="2">
                  <c:v>متزوج(ة)</c:v>
                </c:pt>
                <c:pt idx="3">
                  <c:v>مطلق(ة)</c:v>
                </c:pt>
              </c:strCache>
            </c:strRef>
          </c:cat>
          <c:val>
            <c:numRef>
              <c:f>Feuil1!$C$51:$C$54</c:f>
              <c:numCache>
                <c:formatCode>#,##0</c:formatCode>
                <c:ptCount val="4"/>
                <c:pt idx="0">
                  <c:v>2</c:v>
                </c:pt>
                <c:pt idx="1">
                  <c:v>287</c:v>
                </c:pt>
                <c:pt idx="2">
                  <c:v>326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D-4144-B0E4-D86D5845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177126016"/>
        <c:axId val="211038976"/>
        <c:axId val="0"/>
      </c:bar3DChart>
      <c:catAx>
        <c:axId val="1771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38976"/>
        <c:crosses val="autoZero"/>
        <c:auto val="1"/>
        <c:lblAlgn val="ctr"/>
        <c:lblOffset val="100"/>
        <c:noMultiLvlLbl val="0"/>
      </c:catAx>
      <c:valAx>
        <c:axId val="21103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12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62729658792681"/>
          <c:y val="0.17604522749997187"/>
          <c:w val="0.69730336832895856"/>
          <c:h val="0.7078962449399766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Feuil1!$B$63:$B$71</c:f>
              <c:strCache>
                <c:ptCount val="9"/>
                <c:pt idx="0">
                  <c:v>5 سنوات وأقل</c:v>
                </c:pt>
                <c:pt idx="1">
                  <c:v>ما بين 6 و10 سنوات</c:v>
                </c:pt>
                <c:pt idx="2">
                  <c:v>ما بين 11 و 15 سنة</c:v>
                </c:pt>
                <c:pt idx="3">
                  <c:v>ما بين 16 و20 سنة</c:v>
                </c:pt>
                <c:pt idx="4">
                  <c:v>ما بين 21 و25 سنة</c:v>
                </c:pt>
                <c:pt idx="5">
                  <c:v>ما بين 26 و30 سنة</c:v>
                </c:pt>
                <c:pt idx="6">
                  <c:v>ما بين 31 و35 سنة</c:v>
                </c:pt>
                <c:pt idx="7">
                  <c:v>ما بين 36 و40 سنة</c:v>
                </c:pt>
                <c:pt idx="8">
                  <c:v>41 سنة فما فوق</c:v>
                </c:pt>
              </c:strCache>
            </c:strRef>
          </c:cat>
          <c:val>
            <c:numRef>
              <c:f>Feuil1!$C$63:$C$71</c:f>
              <c:numCache>
                <c:formatCode>#,##0</c:formatCode>
                <c:ptCount val="9"/>
                <c:pt idx="0">
                  <c:v>109</c:v>
                </c:pt>
                <c:pt idx="1">
                  <c:v>93</c:v>
                </c:pt>
                <c:pt idx="2">
                  <c:v>50</c:v>
                </c:pt>
                <c:pt idx="3">
                  <c:v>56</c:v>
                </c:pt>
                <c:pt idx="4">
                  <c:v>111</c:v>
                </c:pt>
                <c:pt idx="5">
                  <c:v>96</c:v>
                </c:pt>
                <c:pt idx="6">
                  <c:v>67</c:v>
                </c:pt>
                <c:pt idx="7">
                  <c:v>34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7-4FE3-96E9-2DD10E91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7005952"/>
        <c:axId val="77007488"/>
        <c:axId val="0"/>
      </c:bar3DChart>
      <c:catAx>
        <c:axId val="7700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07488"/>
        <c:crosses val="autoZero"/>
        <c:auto val="1"/>
        <c:lblAlgn val="ctr"/>
        <c:lblOffset val="100"/>
        <c:noMultiLvlLbl val="0"/>
      </c:catAx>
      <c:valAx>
        <c:axId val="770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875186864083967E-2"/>
          <c:y val="0.17747866754402519"/>
          <c:w val="0.68405854100130348"/>
          <c:h val="0.75018861562773975"/>
        </c:manualLayout>
      </c:layout>
      <c:pie3DChart>
        <c:varyColors val="1"/>
        <c:ser>
          <c:idx val="0"/>
          <c:order val="0"/>
          <c:tx>
            <c:strRef>
              <c:f>Feuil2!$H$13</c:f>
              <c:strCache>
                <c:ptCount val="1"/>
                <c:pt idx="0">
                  <c:v>توزيع الموظفين حسب الجهات</c:v>
                </c:pt>
              </c:strCache>
            </c:strRef>
          </c:tx>
          <c:explosion val="25"/>
          <c:dPt>
            <c:idx val="1"/>
            <c:bubble3D val="0"/>
            <c:explosion val="0"/>
          </c:dPt>
          <c:dLbls>
            <c:dLbl>
              <c:idx val="0"/>
              <c:layout>
                <c:manualLayout>
                  <c:x val="-0.16636076058178317"/>
                  <c:y val="7.6186664732731564E-3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687675503444167"/>
                  <c:y val="-9.6747381878395225E-2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Feuil2!$D$14:$D$15</c:f>
              <c:strCache>
                <c:ptCount val="2"/>
                <c:pt idx="0">
                  <c:v>مصالح مركزية</c:v>
                </c:pt>
                <c:pt idx="1">
                  <c:v>مصالح جهوية</c:v>
                </c:pt>
              </c:strCache>
            </c:strRef>
          </c:cat>
          <c:val>
            <c:numRef>
              <c:f>Feuil2!$H$14:$H$15</c:f>
              <c:numCache>
                <c:formatCode>0.00</c:formatCode>
                <c:ptCount val="2"/>
                <c:pt idx="0">
                  <c:v>43.471208434712082</c:v>
                </c:pt>
                <c:pt idx="1">
                  <c:v>56.528791565287918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Feuil2!$H$13</c:f>
              <c:strCache>
                <c:ptCount val="1"/>
                <c:pt idx="0">
                  <c:v>توزيع الموظفين حسب الجهات</c:v>
                </c:pt>
              </c:strCache>
            </c:strRef>
          </c:tx>
          <c:explosion val="25"/>
          <c:dPt>
            <c:idx val="1"/>
            <c:bubble3D val="0"/>
            <c:explosion val="0"/>
          </c:dPt>
          <c:dLbls>
            <c:dLbl>
              <c:idx val="0"/>
              <c:layout>
                <c:manualLayout>
                  <c:x val="-0.16636076058178317"/>
                  <c:y val="7.6186664732731564E-3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687675503444167"/>
                  <c:y val="-9.6747381878395225E-2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Feuil2!$D$14:$D$15</c:f>
              <c:strCache>
                <c:ptCount val="2"/>
                <c:pt idx="0">
                  <c:v>مصالح مركزية</c:v>
                </c:pt>
                <c:pt idx="1">
                  <c:v>مصالح جهوية</c:v>
                </c:pt>
              </c:strCache>
            </c:strRef>
          </c:cat>
          <c:val>
            <c:numRef>
              <c:f>Feuil2!$H$14:$H$15</c:f>
              <c:numCache>
                <c:formatCode>0.00</c:formatCode>
                <c:ptCount val="2"/>
                <c:pt idx="0">
                  <c:v>43.471208434712082</c:v>
                </c:pt>
                <c:pt idx="1">
                  <c:v>56.528791565287918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9293</xdr:rowOff>
    </xdr:from>
    <xdr:to>
      <xdr:col>10</xdr:col>
      <xdr:colOff>631903</xdr:colOff>
      <xdr:row>19</xdr:row>
      <xdr:rowOff>27878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9294</xdr:colOff>
      <xdr:row>22</xdr:row>
      <xdr:rowOff>0</xdr:rowOff>
    </xdr:from>
    <xdr:to>
      <xdr:col>10</xdr:col>
      <xdr:colOff>641197</xdr:colOff>
      <xdr:row>33</xdr:row>
      <xdr:rowOff>223025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104543</xdr:rowOff>
    </xdr:from>
    <xdr:to>
      <xdr:col>10</xdr:col>
      <xdr:colOff>631902</xdr:colOff>
      <xdr:row>10</xdr:row>
      <xdr:rowOff>129887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463923</xdr:colOff>
      <xdr:row>47</xdr:row>
      <xdr:rowOff>179297</xdr:rowOff>
    </xdr:from>
    <xdr:to>
      <xdr:col>11</xdr:col>
      <xdr:colOff>2013</xdr:colOff>
      <xdr:row>57</xdr:row>
      <xdr:rowOff>121228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410759</xdr:colOff>
      <xdr:row>59</xdr:row>
      <xdr:rowOff>149105</xdr:rowOff>
    </xdr:from>
    <xdr:to>
      <xdr:col>10</xdr:col>
      <xdr:colOff>421677</xdr:colOff>
      <xdr:row>71</xdr:row>
      <xdr:rowOff>123127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37</xdr:row>
      <xdr:rowOff>47625</xdr:rowOff>
    </xdr:from>
    <xdr:to>
      <xdr:col>16</xdr:col>
      <xdr:colOff>419100</xdr:colOff>
      <xdr:row>49</xdr:row>
      <xdr:rowOff>85368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938075" y="10839450"/>
          <a:ext cx="4610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337705</xdr:colOff>
      <xdr:row>36</xdr:row>
      <xdr:rowOff>181842</xdr:rowOff>
    </xdr:from>
    <xdr:to>
      <xdr:col>11</xdr:col>
      <xdr:colOff>8659</xdr:colOff>
      <xdr:row>45</xdr:row>
      <xdr:rowOff>190500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0.06504</cdr:x>
      <cdr:y>0.03353</cdr:y>
    </cdr:from>
    <cdr:to>
      <cdr:x>0.87805</cdr:x>
      <cdr:y>0.16511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366" y="100015"/>
          <a:ext cx="3717073" cy="39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فئات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الأعمار</a:t>
          </a:r>
          <a:endParaRPr lang="fr-FR" sz="1800" b="1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0.18699</cdr:x>
      <cdr:y>0</cdr:y>
    </cdr:from>
    <cdr:to>
      <cdr:x>0.78455</cdr:x>
      <cdr:y>0.2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54928" y="0"/>
          <a:ext cx="2732049" cy="39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/>
            <a:t>توزيع الموظفين</a:t>
          </a:r>
          <a:r>
            <a:rPr lang="ar-MA" sz="1800" b="1" baseline="0"/>
            <a:t> حسب النوع</a:t>
          </a:r>
          <a:endParaRPr lang="fr-FR" sz="1800" b="1"/>
        </a:p>
      </cdr:txBody>
    </cdr:sp>
  </cdr:relSizeAnchor>
  <cdr:relSizeAnchor xmlns:cdr="http://schemas.openxmlformats.org/drawingml/2006/chartDrawing">
    <cdr:from>
      <cdr:x>0.2611</cdr:x>
      <cdr:y>0.35998</cdr:y>
    </cdr:from>
    <cdr:to>
      <cdr:x>0.36289</cdr:x>
      <cdr:y>0.44081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64181" y="898384"/>
          <a:ext cx="453838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2466</a:t>
          </a:r>
        </a:p>
      </cdr:txBody>
    </cdr:sp>
  </cdr:relSizeAnchor>
  <cdr:relSizeAnchor xmlns:cdr="http://schemas.openxmlformats.org/drawingml/2006/chartDrawing">
    <cdr:from>
      <cdr:x>0.71223</cdr:x>
      <cdr:y>0.74389</cdr:y>
    </cdr:from>
    <cdr:to>
      <cdr:x>0.79768</cdr:x>
      <cdr:y>0.80227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175638" y="1856487"/>
          <a:ext cx="381000" cy="145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616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0.09553</cdr:x>
      <cdr:y>4.1589E-7</cdr:y>
    </cdr:from>
    <cdr:to>
      <cdr:x>0.85976</cdr:x>
      <cdr:y>0.13043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2037" y="1"/>
          <a:ext cx="3856249" cy="313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الحالة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العائلية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0.1748</cdr:x>
      <cdr:y>0.04068</cdr:y>
    </cdr:from>
    <cdr:to>
      <cdr:x>0.84553</cdr:x>
      <cdr:y>0.18983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9171" y="111511"/>
          <a:ext cx="3066583" cy="40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شرائح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الأقدمية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27</xdr:row>
      <xdr:rowOff>171450</xdr:rowOff>
    </xdr:from>
    <xdr:to>
      <xdr:col>12</xdr:col>
      <xdr:colOff>246127</xdr:colOff>
      <xdr:row>36</xdr:row>
      <xdr:rowOff>19050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37" t="39263" b="44719"/>
        <a:stretch/>
      </xdr:blipFill>
      <xdr:spPr>
        <a:xfrm>
          <a:off x="1790700" y="5629275"/>
          <a:ext cx="9418702" cy="1562100"/>
        </a:xfrm>
        <a:prstGeom prst="rect">
          <a:avLst/>
        </a:prstGeom>
      </xdr:spPr>
    </xdr:pic>
    <xdr:clientData/>
  </xdr:twoCellAnchor>
  <xdr:twoCellAnchor>
    <xdr:from>
      <xdr:col>7</xdr:col>
      <xdr:colOff>647700</xdr:colOff>
      <xdr:row>16</xdr:row>
      <xdr:rowOff>100012</xdr:rowOff>
    </xdr:from>
    <xdr:to>
      <xdr:col>11</xdr:col>
      <xdr:colOff>285750</xdr:colOff>
      <xdr:row>30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showGridLines="0" rightToLeft="1" tabSelected="1" topLeftCell="A28" zoomScale="110" zoomScaleNormal="110" workbookViewId="0">
      <selection activeCell="N25" sqref="N25"/>
    </sheetView>
  </sheetViews>
  <sheetFormatPr baseColWidth="10" defaultRowHeight="15" x14ac:dyDescent="0.25"/>
  <cols>
    <col min="1" max="1" width="3.7109375" customWidth="1"/>
    <col min="2" max="2" width="16.85546875" customWidth="1"/>
    <col min="3" max="3" width="12" customWidth="1"/>
    <col min="4" max="4" width="12.140625" customWidth="1"/>
    <col min="5" max="5" width="14.42578125" customWidth="1"/>
    <col min="6" max="6" width="7" customWidth="1"/>
    <col min="7" max="7" width="15.140625" customWidth="1"/>
    <col min="8" max="8" width="10.5703125" customWidth="1"/>
    <col min="9" max="9" width="8" customWidth="1"/>
    <col min="10" max="10" width="8.42578125" customWidth="1"/>
    <col min="11" max="11" width="7.28515625" customWidth="1"/>
  </cols>
  <sheetData>
    <row r="1" spans="2:11" x14ac:dyDescent="0.25">
      <c r="F1" s="12"/>
      <c r="G1" s="12"/>
      <c r="H1" s="12"/>
      <c r="I1" s="12"/>
      <c r="J1" s="12"/>
      <c r="K1" s="12"/>
    </row>
    <row r="2" spans="2:11" ht="26.25" x14ac:dyDescent="0.4">
      <c r="D2" s="30" t="s">
        <v>37</v>
      </c>
      <c r="E2" s="31"/>
      <c r="F2" s="31"/>
      <c r="G2" s="31"/>
      <c r="H2" s="31"/>
      <c r="I2" s="32"/>
      <c r="J2" s="12"/>
      <c r="K2" s="12"/>
    </row>
    <row r="3" spans="2:11" x14ac:dyDescent="0.25">
      <c r="F3" s="12"/>
      <c r="G3" s="12"/>
      <c r="H3" s="12"/>
      <c r="I3" s="12"/>
      <c r="J3" s="12"/>
      <c r="K3" s="12"/>
    </row>
    <row r="4" spans="2:11" x14ac:dyDescent="0.25">
      <c r="C4" s="18"/>
      <c r="E4" s="18"/>
      <c r="F4" s="18"/>
      <c r="G4" s="18"/>
    </row>
    <row r="5" spans="2:11" ht="30.6" customHeight="1" x14ac:dyDescent="0.35">
      <c r="B5" s="33" t="s">
        <v>36</v>
      </c>
      <c r="C5" s="21"/>
      <c r="D5" s="34"/>
      <c r="E5" s="34"/>
      <c r="F5" s="12"/>
      <c r="G5" s="17"/>
      <c r="H5" s="12"/>
      <c r="I5" s="12"/>
      <c r="J5" s="12"/>
      <c r="K5" s="12"/>
    </row>
    <row r="6" spans="2:11" ht="30" customHeight="1" x14ac:dyDescent="0.3">
      <c r="B6" s="24" t="s">
        <v>35</v>
      </c>
      <c r="C6" s="25"/>
      <c r="D6" s="35">
        <v>2466</v>
      </c>
      <c r="E6" s="23"/>
      <c r="F6" s="12"/>
      <c r="G6" s="12"/>
      <c r="H6" s="12"/>
      <c r="I6" s="12"/>
      <c r="J6" s="16"/>
      <c r="K6" s="12"/>
    </row>
    <row r="7" spans="2:11" ht="30" customHeight="1" x14ac:dyDescent="0.3">
      <c r="B7" s="24" t="s">
        <v>34</v>
      </c>
      <c r="C7" s="25"/>
      <c r="D7" s="35">
        <v>616</v>
      </c>
      <c r="E7" s="23"/>
      <c r="G7" s="12"/>
      <c r="H7" s="12"/>
      <c r="I7" s="16"/>
      <c r="J7" s="22"/>
      <c r="K7" s="23"/>
    </row>
    <row r="8" spans="2:11" ht="30" customHeight="1" x14ac:dyDescent="0.3">
      <c r="B8" s="24" t="s">
        <v>33</v>
      </c>
      <c r="C8" s="25"/>
      <c r="D8" s="26">
        <f>D7/D6</f>
        <v>0.24979724249797242</v>
      </c>
      <c r="E8" s="27"/>
      <c r="G8" s="12"/>
      <c r="H8" s="12"/>
      <c r="I8" s="16"/>
      <c r="J8" s="12"/>
      <c r="K8" s="12"/>
    </row>
    <row r="9" spans="2:11" ht="30" customHeight="1" x14ac:dyDescent="0.3">
      <c r="B9" s="24" t="s">
        <v>32</v>
      </c>
      <c r="C9" s="25"/>
      <c r="D9" s="28">
        <v>0.22059999999999999</v>
      </c>
      <c r="E9" s="29"/>
      <c r="G9" s="12"/>
      <c r="H9" s="12"/>
      <c r="I9" s="16"/>
      <c r="J9" s="23"/>
      <c r="K9" s="23"/>
    </row>
    <row r="10" spans="2:11" ht="20.100000000000001" customHeight="1" x14ac:dyDescent="0.25">
      <c r="G10" s="12"/>
      <c r="H10" s="12"/>
      <c r="I10" s="12"/>
      <c r="J10" s="12"/>
      <c r="K10" s="12"/>
    </row>
    <row r="11" spans="2:11" ht="20.100000000000001" customHeight="1" x14ac:dyDescent="0.25">
      <c r="F11" s="12"/>
      <c r="G11" s="12"/>
      <c r="H11" s="12"/>
      <c r="I11" s="12"/>
      <c r="J11" s="12"/>
      <c r="K11" s="12"/>
    </row>
    <row r="12" spans="2:11" ht="20.100000000000001" customHeight="1" x14ac:dyDescent="0.25">
      <c r="B12" s="36"/>
      <c r="C12" s="36"/>
      <c r="D12" s="36"/>
      <c r="E12" s="36"/>
      <c r="F12" s="37"/>
      <c r="G12" s="37"/>
      <c r="H12" s="37"/>
      <c r="I12" s="37"/>
      <c r="J12" s="37"/>
      <c r="K12" s="37"/>
    </row>
    <row r="13" spans="2:11" ht="19.5" customHeight="1" x14ac:dyDescent="0.25">
      <c r="F13" s="12"/>
      <c r="G13" s="12"/>
      <c r="H13" s="12"/>
    </row>
    <row r="14" spans="2:11" ht="30" customHeight="1" x14ac:dyDescent="0.35">
      <c r="B14" s="21" t="s">
        <v>31</v>
      </c>
      <c r="C14" s="21"/>
      <c r="D14" s="21"/>
      <c r="E14" s="21"/>
      <c r="F14" s="12"/>
    </row>
    <row r="15" spans="2:11" ht="30" customHeight="1" x14ac:dyDescent="0.3">
      <c r="B15" s="7"/>
      <c r="C15" s="9" t="s">
        <v>11</v>
      </c>
      <c r="D15" s="8" t="s">
        <v>10</v>
      </c>
      <c r="E15" s="7" t="s">
        <v>0</v>
      </c>
      <c r="F15" s="12"/>
    </row>
    <row r="16" spans="2:11" ht="30" customHeight="1" x14ac:dyDescent="0.3">
      <c r="B16" s="15" t="s">
        <v>30</v>
      </c>
      <c r="C16" s="5">
        <v>401</v>
      </c>
      <c r="D16" s="4">
        <v>973</v>
      </c>
      <c r="E16" s="3">
        <f>SUM(C16:D16)</f>
        <v>1374</v>
      </c>
      <c r="F16" s="12"/>
    </row>
    <row r="17" spans="2:11" ht="30" customHeight="1" x14ac:dyDescent="0.3">
      <c r="B17" s="15" t="s">
        <v>29</v>
      </c>
      <c r="C17" s="5">
        <v>153</v>
      </c>
      <c r="D17" s="4">
        <v>411</v>
      </c>
      <c r="E17" s="3">
        <f>SUM(C17:D17)</f>
        <v>564</v>
      </c>
      <c r="F17" s="12"/>
    </row>
    <row r="18" spans="2:11" ht="30" customHeight="1" x14ac:dyDescent="0.3">
      <c r="B18" s="15" t="s">
        <v>28</v>
      </c>
      <c r="C18" s="5">
        <v>62</v>
      </c>
      <c r="D18" s="4">
        <v>466</v>
      </c>
      <c r="E18" s="3">
        <f>SUM(C18:D18)</f>
        <v>528</v>
      </c>
      <c r="F18" s="12" t="s">
        <v>27</v>
      </c>
      <c r="G18" s="12"/>
      <c r="H18" s="12"/>
      <c r="I18" s="12"/>
      <c r="J18" s="12"/>
      <c r="K18" s="12"/>
    </row>
    <row r="19" spans="2:11" ht="30" customHeight="1" x14ac:dyDescent="0.3">
      <c r="B19" s="14" t="s">
        <v>0</v>
      </c>
      <c r="C19" s="1">
        <f>SUM(C16:C18)</f>
        <v>616</v>
      </c>
      <c r="D19" s="1">
        <f>SUM(D16:D18)</f>
        <v>1850</v>
      </c>
      <c r="E19" s="1">
        <f>SUM(C19:D19)</f>
        <v>2466</v>
      </c>
      <c r="F19" s="12"/>
      <c r="G19" s="12"/>
      <c r="H19" s="12"/>
      <c r="I19" s="12"/>
      <c r="J19" s="12"/>
      <c r="K19" s="12"/>
    </row>
    <row r="20" spans="2:11" ht="11.25" customHeight="1" x14ac:dyDescent="0.25">
      <c r="F20" s="12"/>
      <c r="G20" s="12"/>
      <c r="H20" s="12"/>
      <c r="I20" s="12"/>
      <c r="J20" s="12"/>
      <c r="K20" s="12"/>
    </row>
    <row r="21" spans="2:11" ht="20.100000000000001" customHeight="1" x14ac:dyDescent="0.25">
      <c r="B21" s="36"/>
      <c r="C21" s="36"/>
      <c r="D21" s="36"/>
      <c r="E21" s="36"/>
      <c r="F21" s="37"/>
      <c r="G21" s="37"/>
      <c r="H21" s="37"/>
      <c r="I21" s="37"/>
      <c r="J21" s="37"/>
      <c r="K21" s="37"/>
    </row>
    <row r="22" spans="2:11" ht="12" customHeight="1" x14ac:dyDescent="0.25">
      <c r="F22" s="12"/>
      <c r="G22" s="12"/>
      <c r="H22" s="12"/>
      <c r="I22" s="12"/>
      <c r="J22" s="12"/>
      <c r="K22" s="12"/>
    </row>
    <row r="23" spans="2:11" ht="20.100000000000001" customHeight="1" x14ac:dyDescent="0.35">
      <c r="B23" s="21" t="s">
        <v>26</v>
      </c>
      <c r="C23" s="21"/>
      <c r="D23" s="21"/>
      <c r="E23" s="21"/>
      <c r="F23" s="12"/>
      <c r="G23" s="12"/>
      <c r="H23" s="12"/>
      <c r="I23" s="12"/>
      <c r="J23" s="12"/>
      <c r="K23" s="12"/>
    </row>
    <row r="24" spans="2:11" ht="20.100000000000001" customHeight="1" x14ac:dyDescent="0.3">
      <c r="B24" s="13"/>
      <c r="C24" s="9" t="s">
        <v>11</v>
      </c>
      <c r="D24" s="8" t="s">
        <v>10</v>
      </c>
      <c r="E24" s="7" t="s">
        <v>0</v>
      </c>
      <c r="F24" s="12"/>
      <c r="G24" s="12"/>
      <c r="H24" s="12"/>
      <c r="I24" s="12"/>
      <c r="J24" s="12"/>
      <c r="K24" s="12"/>
    </row>
    <row r="25" spans="2:11" ht="20.100000000000001" customHeight="1" x14ac:dyDescent="0.3">
      <c r="B25" s="40" t="s">
        <v>25</v>
      </c>
      <c r="C25" s="5">
        <v>52</v>
      </c>
      <c r="D25" s="4">
        <v>94</v>
      </c>
      <c r="E25" s="3">
        <f>SUM(C25:D25)</f>
        <v>146</v>
      </c>
      <c r="F25" s="12"/>
      <c r="G25" s="12"/>
      <c r="H25" s="12"/>
      <c r="I25" s="12"/>
      <c r="J25" s="12"/>
      <c r="K25" s="12"/>
    </row>
    <row r="26" spans="2:11" ht="20.100000000000001" customHeight="1" x14ac:dyDescent="0.3">
      <c r="B26" s="40" t="s">
        <v>4</v>
      </c>
      <c r="C26" s="5">
        <v>65</v>
      </c>
      <c r="D26" s="4">
        <v>108</v>
      </c>
      <c r="E26" s="3">
        <f t="shared" ref="E26:E33" si="0">SUM(C26:D26)</f>
        <v>173</v>
      </c>
      <c r="F26" s="12"/>
      <c r="G26" s="12"/>
      <c r="H26" s="12"/>
      <c r="I26" s="12"/>
      <c r="J26" s="12"/>
      <c r="K26" s="12"/>
    </row>
    <row r="27" spans="2:11" ht="20.100000000000001" customHeight="1" x14ac:dyDescent="0.3">
      <c r="B27" s="40" t="s">
        <v>3</v>
      </c>
      <c r="C27" s="5">
        <v>50</v>
      </c>
      <c r="D27" s="4">
        <v>92</v>
      </c>
      <c r="E27" s="3">
        <f t="shared" si="0"/>
        <v>142</v>
      </c>
      <c r="F27" s="12"/>
      <c r="G27" s="12"/>
      <c r="H27" s="12"/>
      <c r="I27" s="12"/>
      <c r="J27" s="12"/>
      <c r="K27" s="12"/>
    </row>
    <row r="28" spans="2:11" ht="20.100000000000001" customHeight="1" x14ac:dyDescent="0.3">
      <c r="B28" s="40" t="s">
        <v>2</v>
      </c>
      <c r="C28" s="5">
        <v>54</v>
      </c>
      <c r="D28" s="4">
        <v>77</v>
      </c>
      <c r="E28" s="3">
        <f t="shared" si="0"/>
        <v>131</v>
      </c>
      <c r="F28" s="12"/>
      <c r="G28" s="12"/>
      <c r="H28" s="12"/>
      <c r="I28" s="12"/>
      <c r="J28" s="12"/>
      <c r="K28" s="12"/>
    </row>
    <row r="29" spans="2:11" ht="20.100000000000001" customHeight="1" x14ac:dyDescent="0.3">
      <c r="B29" s="40" t="s">
        <v>24</v>
      </c>
      <c r="C29" s="5">
        <v>53</v>
      </c>
      <c r="D29" s="4">
        <v>168</v>
      </c>
      <c r="E29" s="3">
        <f t="shared" si="0"/>
        <v>221</v>
      </c>
      <c r="F29" s="12"/>
      <c r="G29" s="12"/>
      <c r="H29" s="12"/>
      <c r="I29" s="12"/>
      <c r="J29" s="12"/>
      <c r="K29" s="12"/>
    </row>
    <row r="30" spans="2:11" ht="20.100000000000001" customHeight="1" x14ac:dyDescent="0.3">
      <c r="B30" s="40" t="s">
        <v>23</v>
      </c>
      <c r="C30" s="5">
        <v>105</v>
      </c>
      <c r="D30" s="4">
        <v>351</v>
      </c>
      <c r="E30" s="3">
        <f t="shared" si="0"/>
        <v>456</v>
      </c>
      <c r="F30" s="12"/>
      <c r="G30" s="12"/>
      <c r="H30" s="12"/>
      <c r="I30" s="12"/>
      <c r="J30" s="12"/>
      <c r="K30" s="12"/>
    </row>
    <row r="31" spans="2:11" ht="20.100000000000001" customHeight="1" x14ac:dyDescent="0.3">
      <c r="B31" s="40" t="s">
        <v>22</v>
      </c>
      <c r="C31" s="5">
        <v>113</v>
      </c>
      <c r="D31" s="4">
        <v>319</v>
      </c>
      <c r="E31" s="3">
        <f t="shared" si="0"/>
        <v>432</v>
      </c>
      <c r="F31" s="12"/>
      <c r="G31" s="12"/>
      <c r="H31" s="12"/>
      <c r="I31" s="12"/>
      <c r="J31" s="12"/>
      <c r="K31" s="12"/>
    </row>
    <row r="32" spans="2:11" ht="20.100000000000001" customHeight="1" x14ac:dyDescent="0.3">
      <c r="B32" s="40" t="s">
        <v>21</v>
      </c>
      <c r="C32" s="5">
        <v>97</v>
      </c>
      <c r="D32" s="4">
        <v>491</v>
      </c>
      <c r="E32" s="3">
        <f t="shared" si="0"/>
        <v>588</v>
      </c>
      <c r="F32" s="12"/>
      <c r="G32" s="12"/>
      <c r="H32" s="12"/>
      <c r="I32" s="12"/>
      <c r="J32" s="12"/>
      <c r="K32" s="12"/>
    </row>
    <row r="33" spans="2:11" ht="20.100000000000001" customHeight="1" x14ac:dyDescent="0.3">
      <c r="B33" s="40" t="s">
        <v>20</v>
      </c>
      <c r="C33" s="5">
        <v>27</v>
      </c>
      <c r="D33" s="4">
        <v>150</v>
      </c>
      <c r="E33" s="3">
        <f t="shared" si="0"/>
        <v>177</v>
      </c>
      <c r="F33" s="12"/>
      <c r="G33" s="12"/>
      <c r="H33" s="12"/>
      <c r="I33" s="12"/>
      <c r="J33" s="12"/>
      <c r="K33" s="12"/>
    </row>
    <row r="34" spans="2:11" ht="20.100000000000001" customHeight="1" x14ac:dyDescent="0.3">
      <c r="B34" s="2" t="s">
        <v>0</v>
      </c>
      <c r="C34" s="1">
        <f>SUM(C25:C33)</f>
        <v>616</v>
      </c>
      <c r="D34" s="10">
        <f>SUM(D25:D33)</f>
        <v>1850</v>
      </c>
      <c r="E34" s="1">
        <f>SUM(E25:E33)</f>
        <v>2466</v>
      </c>
      <c r="F34" s="12"/>
      <c r="G34" s="12"/>
      <c r="H34" s="12"/>
      <c r="I34" s="12"/>
      <c r="J34" s="12"/>
      <c r="K34" s="12"/>
    </row>
    <row r="35" spans="2:11" ht="20.100000000000001" customHeight="1" x14ac:dyDescent="0.25">
      <c r="F35" s="12"/>
      <c r="G35" s="12"/>
      <c r="H35" s="12"/>
      <c r="I35" s="12"/>
      <c r="J35" s="12"/>
      <c r="K35" s="12"/>
    </row>
    <row r="36" spans="2:11" ht="20.100000000000001" customHeight="1" x14ac:dyDescent="0.25">
      <c r="B36" s="36"/>
      <c r="C36" s="36"/>
      <c r="D36" s="36"/>
      <c r="E36" s="36"/>
      <c r="F36" s="37"/>
      <c r="G36" s="37"/>
      <c r="H36" s="37"/>
      <c r="I36" s="37"/>
      <c r="J36" s="37"/>
      <c r="K36" s="37"/>
    </row>
    <row r="37" spans="2:11" ht="20.100000000000001" customHeight="1" x14ac:dyDescent="0.25">
      <c r="F37" s="12"/>
      <c r="G37" s="12"/>
      <c r="H37" s="12"/>
      <c r="I37" s="12"/>
      <c r="J37" s="12"/>
      <c r="K37" s="12"/>
    </row>
    <row r="38" spans="2:11" ht="20.100000000000001" customHeight="1" x14ac:dyDescent="0.25">
      <c r="F38" s="12"/>
      <c r="G38" s="12"/>
      <c r="H38" s="12"/>
      <c r="I38" s="12"/>
      <c r="J38" s="12"/>
      <c r="K38" s="12"/>
    </row>
    <row r="39" spans="2:11" ht="20.100000000000001" customHeight="1" x14ac:dyDescent="0.35">
      <c r="B39" s="21" t="s">
        <v>19</v>
      </c>
      <c r="C39" s="21"/>
      <c r="D39" s="21"/>
      <c r="E39" s="21"/>
      <c r="F39" s="12"/>
      <c r="G39" s="12"/>
      <c r="H39" s="12"/>
      <c r="I39" s="12"/>
      <c r="J39" s="12"/>
      <c r="K39" s="12"/>
    </row>
    <row r="40" spans="2:11" ht="20.100000000000001" customHeight="1" x14ac:dyDescent="0.3">
      <c r="B40" s="6"/>
      <c r="C40" s="9" t="s">
        <v>11</v>
      </c>
      <c r="D40" s="8" t="s">
        <v>10</v>
      </c>
      <c r="E40" s="7" t="s">
        <v>0</v>
      </c>
      <c r="F40" s="12"/>
      <c r="G40" s="12"/>
      <c r="H40" s="12"/>
      <c r="I40" s="12"/>
      <c r="J40" s="12"/>
      <c r="K40" s="12"/>
    </row>
    <row r="41" spans="2:11" ht="20.100000000000001" customHeight="1" x14ac:dyDescent="0.3">
      <c r="B41" s="6" t="s">
        <v>13</v>
      </c>
      <c r="C41" s="5">
        <v>401</v>
      </c>
      <c r="D41" s="4">
        <v>671</v>
      </c>
      <c r="E41" s="3">
        <f>SUM(C41:D41)</f>
        <v>1072</v>
      </c>
      <c r="F41" s="12"/>
      <c r="G41" s="12"/>
      <c r="H41" s="12"/>
      <c r="I41" s="12"/>
      <c r="J41" s="12"/>
      <c r="K41" s="12"/>
    </row>
    <row r="42" spans="2:11" ht="20.100000000000001" customHeight="1" x14ac:dyDescent="0.3">
      <c r="B42" s="6" t="s">
        <v>38</v>
      </c>
      <c r="C42" s="5">
        <f>+C34-C41</f>
        <v>215</v>
      </c>
      <c r="D42" s="4">
        <f t="shared" ref="D42:E42" si="1">+D34-D41</f>
        <v>1179</v>
      </c>
      <c r="E42" s="3">
        <f t="shared" si="1"/>
        <v>1394</v>
      </c>
      <c r="F42" s="12"/>
      <c r="G42" s="12"/>
      <c r="H42" s="12"/>
      <c r="I42" s="12"/>
      <c r="J42" s="12"/>
      <c r="K42" s="12"/>
    </row>
    <row r="43" spans="2:11" ht="20.100000000000001" customHeight="1" x14ac:dyDescent="0.3">
      <c r="B43" s="2" t="s">
        <v>0</v>
      </c>
      <c r="C43" s="1">
        <f>+C41+C42</f>
        <v>616</v>
      </c>
      <c r="D43" s="1">
        <f t="shared" ref="D43:E43" si="2">+D41+D42</f>
        <v>1850</v>
      </c>
      <c r="E43" s="1">
        <f t="shared" si="2"/>
        <v>2466</v>
      </c>
      <c r="G43" s="12"/>
    </row>
    <row r="44" spans="2:11" ht="20.100000000000001" customHeight="1" x14ac:dyDescent="0.25">
      <c r="C44" s="20"/>
      <c r="G44" s="12"/>
    </row>
    <row r="45" spans="2:11" ht="20.100000000000001" customHeight="1" x14ac:dyDescent="0.25">
      <c r="B45" s="11"/>
      <c r="E45" t="s">
        <v>27</v>
      </c>
    </row>
    <row r="46" spans="2:11" ht="20.100000000000001" customHeight="1" x14ac:dyDescent="0.25"/>
    <row r="47" spans="2:11" ht="19.5" customHeight="1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2:11" ht="21" x14ac:dyDescent="0.35">
      <c r="B49" s="19" t="s">
        <v>18</v>
      </c>
      <c r="C49" s="19"/>
      <c r="D49" s="19"/>
      <c r="E49" s="19"/>
    </row>
    <row r="50" spans="2:11" ht="18.75" x14ac:dyDescent="0.3">
      <c r="B50" s="6"/>
      <c r="C50" s="9" t="s">
        <v>11</v>
      </c>
      <c r="D50" s="8" t="s">
        <v>10</v>
      </c>
      <c r="E50" s="7" t="s">
        <v>0</v>
      </c>
    </row>
    <row r="51" spans="2:11" ht="18.75" x14ac:dyDescent="0.3">
      <c r="B51" s="6" t="s">
        <v>17</v>
      </c>
      <c r="C51" s="5">
        <v>2</v>
      </c>
      <c r="D51" s="4">
        <v>1</v>
      </c>
      <c r="E51" s="3">
        <f>SUM(C51:D51)</f>
        <v>3</v>
      </c>
    </row>
    <row r="52" spans="2:11" ht="18.75" x14ac:dyDescent="0.3">
      <c r="B52" s="6" t="s">
        <v>16</v>
      </c>
      <c r="C52" s="5">
        <v>287</v>
      </c>
      <c r="D52" s="4">
        <v>423</v>
      </c>
      <c r="E52" s="3">
        <f>SUM(C52:D52)</f>
        <v>710</v>
      </c>
    </row>
    <row r="53" spans="2:11" ht="18.75" x14ac:dyDescent="0.3">
      <c r="B53" s="6" t="s">
        <v>15</v>
      </c>
      <c r="C53" s="5">
        <v>326</v>
      </c>
      <c r="D53" s="4">
        <v>1425</v>
      </c>
      <c r="E53" s="3">
        <f>SUM(C53:D53)</f>
        <v>1751</v>
      </c>
    </row>
    <row r="54" spans="2:11" ht="18.75" x14ac:dyDescent="0.3">
      <c r="B54" s="6" t="s">
        <v>14</v>
      </c>
      <c r="C54" s="5">
        <v>1</v>
      </c>
      <c r="D54" s="4">
        <v>1</v>
      </c>
      <c r="E54" s="3">
        <f>SUM(C54:D54)</f>
        <v>2</v>
      </c>
    </row>
    <row r="55" spans="2:11" ht="18.75" x14ac:dyDescent="0.3">
      <c r="B55" s="2" t="s">
        <v>0</v>
      </c>
      <c r="C55" s="1">
        <f>SUM(C51:C54)</f>
        <v>616</v>
      </c>
      <c r="D55" s="10">
        <f>SUM(D51:D54)</f>
        <v>1850</v>
      </c>
      <c r="E55" s="1">
        <f>SUM(E51:E54)</f>
        <v>2466</v>
      </c>
    </row>
    <row r="59" spans="2:11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1" spans="2:11" ht="21" x14ac:dyDescent="0.35">
      <c r="B61" s="21" t="s">
        <v>12</v>
      </c>
      <c r="C61" s="21"/>
      <c r="D61" s="21"/>
      <c r="E61" s="21"/>
    </row>
    <row r="62" spans="2:11" ht="18.75" x14ac:dyDescent="0.3">
      <c r="B62" s="6"/>
      <c r="C62" s="9" t="s">
        <v>11</v>
      </c>
      <c r="D62" s="8" t="s">
        <v>10</v>
      </c>
      <c r="E62" s="7" t="s">
        <v>0</v>
      </c>
    </row>
    <row r="63" spans="2:11" ht="18.75" x14ac:dyDescent="0.3">
      <c r="B63" s="41" t="s">
        <v>9</v>
      </c>
      <c r="C63" s="5">
        <v>109</v>
      </c>
      <c r="D63" s="4">
        <v>239</v>
      </c>
      <c r="E63" s="3">
        <f t="shared" ref="E63:E70" si="3">SUM(C63:D63)</f>
        <v>348</v>
      </c>
    </row>
    <row r="64" spans="2:11" ht="18.75" x14ac:dyDescent="0.3">
      <c r="B64" s="41" t="s">
        <v>8</v>
      </c>
      <c r="C64" s="5">
        <v>93</v>
      </c>
      <c r="D64" s="4">
        <v>80</v>
      </c>
      <c r="E64" s="3">
        <f t="shared" si="3"/>
        <v>173</v>
      </c>
    </row>
    <row r="65" spans="2:11" ht="18.75" x14ac:dyDescent="0.3">
      <c r="B65" s="41" t="s">
        <v>7</v>
      </c>
      <c r="C65" s="5">
        <v>50</v>
      </c>
      <c r="D65" s="4">
        <v>96</v>
      </c>
      <c r="E65" s="3">
        <f t="shared" si="3"/>
        <v>146</v>
      </c>
    </row>
    <row r="66" spans="2:11" ht="18.75" x14ac:dyDescent="0.3">
      <c r="B66" s="41" t="s">
        <v>6</v>
      </c>
      <c r="C66" s="5">
        <v>56</v>
      </c>
      <c r="D66" s="4">
        <v>212</v>
      </c>
      <c r="E66" s="3">
        <f t="shared" si="3"/>
        <v>268</v>
      </c>
    </row>
    <row r="67" spans="2:11" ht="18.75" x14ac:dyDescent="0.3">
      <c r="B67" s="41" t="s">
        <v>5</v>
      </c>
      <c r="C67" s="5">
        <v>111</v>
      </c>
      <c r="D67" s="4">
        <v>407</v>
      </c>
      <c r="E67" s="3">
        <f t="shared" si="3"/>
        <v>518</v>
      </c>
    </row>
    <row r="68" spans="2:11" ht="18.75" x14ac:dyDescent="0.3">
      <c r="B68" s="41" t="s">
        <v>4</v>
      </c>
      <c r="C68" s="5">
        <v>96</v>
      </c>
      <c r="D68" s="4">
        <v>417</v>
      </c>
      <c r="E68" s="3">
        <f t="shared" si="3"/>
        <v>513</v>
      </c>
    </row>
    <row r="69" spans="2:11" ht="18.75" x14ac:dyDescent="0.3">
      <c r="B69" s="41" t="s">
        <v>3</v>
      </c>
      <c r="C69" s="5">
        <v>67</v>
      </c>
      <c r="D69" s="4">
        <v>220</v>
      </c>
      <c r="E69" s="3">
        <f t="shared" si="3"/>
        <v>287</v>
      </c>
    </row>
    <row r="70" spans="2:11" ht="18.75" x14ac:dyDescent="0.3">
      <c r="B70" s="41" t="s">
        <v>2</v>
      </c>
      <c r="C70" s="5">
        <v>34</v>
      </c>
      <c r="D70" s="4">
        <v>155</v>
      </c>
      <c r="E70" s="3">
        <f t="shared" si="3"/>
        <v>189</v>
      </c>
    </row>
    <row r="71" spans="2:11" ht="18.75" x14ac:dyDescent="0.3">
      <c r="B71" s="41" t="s">
        <v>1</v>
      </c>
      <c r="C71" s="5">
        <v>0</v>
      </c>
      <c r="D71" s="4">
        <v>24</v>
      </c>
      <c r="E71" s="3">
        <f>SUM(C71:D71)</f>
        <v>24</v>
      </c>
    </row>
    <row r="72" spans="2:11" ht="18.75" x14ac:dyDescent="0.3">
      <c r="B72" s="2" t="s">
        <v>0</v>
      </c>
      <c r="C72" s="1">
        <f>SUM(C63:C71)</f>
        <v>616</v>
      </c>
      <c r="D72" s="1">
        <f>SUM(D63:D71)</f>
        <v>1850</v>
      </c>
      <c r="E72" s="1">
        <f>SUM(E63:E71)</f>
        <v>2466</v>
      </c>
    </row>
    <row r="74" spans="2:11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</row>
  </sheetData>
  <mergeCells count="16">
    <mergeCell ref="D2:I2"/>
    <mergeCell ref="B5:E5"/>
    <mergeCell ref="B6:C6"/>
    <mergeCell ref="D6:E6"/>
    <mergeCell ref="B7:C7"/>
    <mergeCell ref="D7:E7"/>
    <mergeCell ref="B61:E61"/>
    <mergeCell ref="J7:K7"/>
    <mergeCell ref="B8:C8"/>
    <mergeCell ref="D8:E8"/>
    <mergeCell ref="B9:C9"/>
    <mergeCell ref="D9:E9"/>
    <mergeCell ref="J9:K9"/>
    <mergeCell ref="B14:E14"/>
    <mergeCell ref="B23:E23"/>
    <mergeCell ref="B39:E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K23"/>
  <sheetViews>
    <sheetView topLeftCell="A10" workbookViewId="0">
      <selection activeCell="H41" sqref="H41"/>
    </sheetView>
  </sheetViews>
  <sheetFormatPr baseColWidth="10" defaultRowHeight="15" x14ac:dyDescent="0.25"/>
  <cols>
    <col min="4" max="4" width="20" customWidth="1"/>
    <col min="6" max="6" width="7.5703125" bestFit="1" customWidth="1"/>
    <col min="7" max="7" width="8.85546875" bestFit="1" customWidth="1"/>
    <col min="8" max="8" width="36.5703125" customWidth="1"/>
  </cols>
  <sheetData>
    <row r="12" spans="4:11" ht="21" x14ac:dyDescent="0.35">
      <c r="D12" s="21" t="s">
        <v>19</v>
      </c>
      <c r="E12" s="21"/>
      <c r="F12" s="21"/>
      <c r="G12" s="21"/>
    </row>
    <row r="13" spans="4:11" ht="21" x14ac:dyDescent="0.35">
      <c r="D13" s="6"/>
      <c r="E13" s="9" t="s">
        <v>11</v>
      </c>
      <c r="F13" s="8" t="s">
        <v>10</v>
      </c>
      <c r="G13" s="7" t="s">
        <v>0</v>
      </c>
      <c r="H13" s="38" t="s">
        <v>19</v>
      </c>
      <c r="I13" s="38"/>
      <c r="J13" s="38"/>
      <c r="K13" s="38"/>
    </row>
    <row r="14" spans="4:11" ht="18.75" x14ac:dyDescent="0.3">
      <c r="D14" s="6" t="s">
        <v>13</v>
      </c>
      <c r="E14" s="5">
        <v>401</v>
      </c>
      <c r="F14" s="4">
        <v>671</v>
      </c>
      <c r="G14" s="3">
        <f>SUM(E14:F14)</f>
        <v>1072</v>
      </c>
      <c r="H14" s="39">
        <f>G14/G16*100</f>
        <v>43.471208434712082</v>
      </c>
    </row>
    <row r="15" spans="4:11" ht="18.75" x14ac:dyDescent="0.3">
      <c r="D15" s="6" t="s">
        <v>38</v>
      </c>
      <c r="E15" s="5">
        <v>215</v>
      </c>
      <c r="F15" s="4">
        <v>1179</v>
      </c>
      <c r="G15" s="3">
        <f>E15+F15</f>
        <v>1394</v>
      </c>
      <c r="H15" s="39">
        <f>G15/G16*100</f>
        <v>56.528791565287918</v>
      </c>
    </row>
    <row r="16" spans="4:11" ht="18.75" x14ac:dyDescent="0.3">
      <c r="D16" s="2" t="s">
        <v>0</v>
      </c>
      <c r="E16" s="1">
        <f>+E14+E15</f>
        <v>616</v>
      </c>
      <c r="F16" s="1">
        <f t="shared" ref="F16:G16" si="0">+F14+F15</f>
        <v>1850</v>
      </c>
      <c r="G16" s="1">
        <f t="shared" si="0"/>
        <v>2466</v>
      </c>
    </row>
    <row r="23" spans="3:6" ht="18.75" x14ac:dyDescent="0.3">
      <c r="C23" s="6"/>
      <c r="D23" s="5"/>
      <c r="E23" s="4"/>
      <c r="F23" s="3"/>
    </row>
  </sheetData>
  <mergeCells count="1">
    <mergeCell ref="D12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CHATBI Jaouad</dc:creator>
  <cp:lastModifiedBy>BENAYAD Latifa</cp:lastModifiedBy>
  <cp:lastPrinted>2016-11-03T15:11:43Z</cp:lastPrinted>
  <dcterms:created xsi:type="dcterms:W3CDTF">2016-07-12T09:48:29Z</dcterms:created>
  <dcterms:modified xsi:type="dcterms:W3CDTF">2017-01-19T15:56:38Z</dcterms:modified>
</cp:coreProperties>
</file>